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7900"/>
  </bookViews>
  <sheets>
    <sheet name="一般公共预算" sheetId="1" r:id="rId1"/>
    <sheet name="基金" sheetId="2" r:id="rId2"/>
    <sheet name="Sheet3" sheetId="3" r:id="rId3"/>
  </sheets>
  <definedNames>
    <definedName name="_xlnm.Print_Area" localSheetId="0">一般公共预算!$A$1:H31</definedName>
    <definedName name="_xlnm.Print_Titles" localSheetId="0">一般公共预算!$1:4</definedName>
  </definedNames>
  <calcPr calcId="144525" concurrentCalc="0"/>
</workbook>
</file>

<file path=xl/sharedStrings.xml><?xml version="1.0" encoding="utf-8"?>
<sst xmlns="http://schemas.openxmlformats.org/spreadsheetml/2006/main" count="82">
  <si>
    <t>2020年市本级一般公共预算收支调整情况表</t>
  </si>
  <si>
    <t>单位：万元</t>
  </si>
  <si>
    <t>收 入</t>
  </si>
  <si>
    <t>支 出</t>
  </si>
  <si>
    <t>项 目</t>
  </si>
  <si>
    <t>年初预算数</t>
  </si>
  <si>
    <t>调整数</t>
  </si>
  <si>
    <t>调整后
预算数</t>
  </si>
  <si>
    <t>一、一般公共预算收入</t>
  </si>
  <si>
    <t>一、一般公共预算支出</t>
  </si>
  <si>
    <t>二、上级补助收入</t>
  </si>
  <si>
    <t>（一）共同财政事权转移支付</t>
  </si>
  <si>
    <t>三、上解收入</t>
  </si>
  <si>
    <t>（二）专项转移支付收入安排数</t>
  </si>
  <si>
    <t>四、地方政府债务转贷收入</t>
  </si>
  <si>
    <t>（三）本级财力安排</t>
  </si>
  <si>
    <t>其中：一般公共服务支出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</si>
  <si>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</si>
  <si>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</si>
  <si>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</si>
  <si>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</si>
  <si>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</si>
  <si>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</si>
  <si>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</si>
  <si>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</si>
  <si>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</si>
  <si>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</si>
  <si>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</si>
  <si>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</si>
  <si>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</si>
  <si>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</si>
  <si>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</si>
  <si>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灾害防治及应急管理支出</t>
  </si>
  <si>
    <t>预备费</t>
  </si>
  <si>
    <t>其他支出</t>
  </si>
  <si>
    <t>二、补助下级支出</t>
  </si>
  <si>
    <t>三、上解支出</t>
  </si>
  <si>
    <t>四、地方政府债务转贷支出</t>
  </si>
  <si>
    <t>收入总计</t>
  </si>
  <si>
    <t>支出总计</t>
  </si>
  <si>
    <t>2020年市本级政府性基金预算收支调整情况表</t>
  </si>
  <si>
    <t>收入项目</t>
  </si>
  <si>
    <t>调整后预算数</t>
  </si>
  <si>
    <t>支出项目</t>
  </si>
  <si>
    <t>新增债券</t>
  </si>
  <si>
    <t>抗疫特别国债</t>
  </si>
  <si>
    <t>一、政府性基金预算收入</t>
  </si>
  <si>
    <t>一、政府性基金预算支出</t>
  </si>
  <si>
    <t>（一）文化旅游体育与传媒支出</t>
  </si>
  <si>
    <t>（一）旅游发展基金支出</t>
  </si>
  <si>
    <t>（二）社会保障和就业支出</t>
  </si>
  <si>
    <t>（二）大中型水库移民后期扶持基金</t>
  </si>
  <si>
    <t>（三）城乡社区支出</t>
  </si>
  <si>
    <t>（三）彩票公益金安排的支出</t>
  </si>
  <si>
    <t>（四）其他支出</t>
  </si>
  <si>
    <t>（四）彩票发行机构和彩票销售机构的业务费安排的支出</t>
  </si>
  <si>
    <t>（五）债务付息支出</t>
  </si>
  <si>
    <t>三、地方政府专项债务转贷收入</t>
  </si>
  <si>
    <t>二、地方政府专项债务转贷支出</t>
  </si>
  <si>
    <t>四、上年结转</t>
  </si>
  <si>
    <t>基金收入合计</t>
  </si>
  <si>
    <t>基金支出合计</t>
  </si>
  <si>
    <t>一、一般公共服务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</si>
  <si>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</si>
  <si>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</si>
  <si>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</si>
  <si>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</si>
  <si>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</si>
  <si>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</si>
  <si>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</si>
  <si>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</si>
  <si>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</si>
  <si>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</si>
  <si>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</si>
  <si>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</si>
  <si>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</si>
  <si>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十八、自然资源海洋气象等支出</t>
  </si>
  <si>
    <t>十九、住房保障支出</t>
  </si>
  <si>
    <t>二十一、灾害防治及应急管理支出</t>
  </si>
  <si>
    <t>二十二、预备费</t>
  </si>
  <si>
    <t>二十三、债务付息支出</t>
  </si>
  <si>
    <t>二十五、其他支出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</si>
</sst>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4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11"/>
      <color indexed="42"/>
      <name val="宋体"/>
      <charset val="0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left" vertical="center" wrapText="1" indent="1"/>
    </xf>
    <xf numFmtId="1" fontId="1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43"/>
  <sheetViews>
    <sheetView showZeros="0" tabSelected="1" zoomScale="70" zoomScaleNormal="70" topLeftCell="A18" workbookViewId="0">
      <selection activeCell="G31" sqref="G31"/>
    </sheetView>
  </sheetViews>
  <sheetFormatPr defaultColWidth="7.71428571428571" defaultRowHeight="17.5"/>
  <cols>
    <col min="1" max="1" width="25.9142857142857" style="21" customWidth="1"/>
    <col min="2" max="2" width="13.3642857142857" style="21" customWidth="1"/>
    <col min="3" max="4" width="10.2" style="21" customWidth="1"/>
    <col min="5" max="5" width="31.1928571428571" style="21" customWidth="1"/>
    <col min="6" max="6" width="12.3428571428571" style="21" customWidth="1"/>
    <col min="7" max="7" width="8.97857142857143" style="21" customWidth="1"/>
    <col min="8" max="8" width="14.2857142857143" style="21" customWidth="1"/>
    <col min="9" max="248" width="7.71428571428571" style="21"/>
    <col min="249" max="16375" width="7.71428571428571" style="19"/>
  </cols>
  <sheetData>
    <row r="1" s="18" customFormat="1" ht="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9" customFormat="1" ht="20.25" customHeight="1" spans="1:248">
      <c r="A2" s="18"/>
      <c r="B2" s="18"/>
      <c r="C2" s="21"/>
      <c r="D2" s="21"/>
      <c r="E2" s="21"/>
      <c r="F2" s="21"/>
      <c r="G2" s="21"/>
      <c r="H2" s="22" t="s">
        <v>1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</row>
    <row r="3" s="19" customFormat="1" ht="20" customHeight="1" spans="1:248">
      <c r="A3" s="23" t="s">
        <v>2</v>
      </c>
      <c r="B3" s="23"/>
      <c r="C3" s="23"/>
      <c r="D3" s="23"/>
      <c r="E3" s="23" t="s">
        <v>3</v>
      </c>
      <c r="F3" s="23"/>
      <c r="G3" s="23"/>
      <c r="H3" s="23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</row>
    <row r="4" s="19" customFormat="1" ht="32" customHeight="1" spans="1:248">
      <c r="A4" s="23" t="s">
        <v>4</v>
      </c>
      <c r="B4" s="23" t="s">
        <v>5</v>
      </c>
      <c r="C4" s="23" t="s">
        <v>6</v>
      </c>
      <c r="D4" s="24" t="s">
        <v>7</v>
      </c>
      <c r="E4" s="23" t="s">
        <v>4</v>
      </c>
      <c r="F4" s="23" t="s">
        <v>5</v>
      </c>
      <c r="G4" s="23" t="s">
        <v>6</v>
      </c>
      <c r="H4" s="24" t="s">
        <v>7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</row>
    <row r="5" s="19" customFormat="1" ht="22" customHeight="1" spans="1:248">
      <c r="A5" s="25" t="s">
        <v>8</v>
      </c>
      <c r="B5" s="11">
        <v>19000</v>
      </c>
      <c r="C5" s="26"/>
      <c r="D5" s="26">
        <f t="shared" ref="D5:D8" si="0">B5+C5</f>
        <v>19000</v>
      </c>
      <c r="E5" s="27" t="s">
        <v>9</v>
      </c>
      <c r="F5" s="26">
        <f>F6+F7+F8</f>
        <v>377536</v>
      </c>
      <c r="G5" s="26">
        <f>SUM(G9:G27)</f>
        <v>48000</v>
      </c>
      <c r="H5" s="26">
        <f>F5+G5</f>
        <v>425536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</row>
    <row r="6" s="19" customFormat="1" ht="22" customHeight="1" spans="1:248">
      <c r="A6" s="25" t="s">
        <v>10</v>
      </c>
      <c r="B6" s="11">
        <v>199089</v>
      </c>
      <c r="C6" s="26"/>
      <c r="D6" s="26">
        <f t="shared" si="0"/>
        <v>199089</v>
      </c>
      <c r="E6" s="25" t="s">
        <v>11</v>
      </c>
      <c r="F6" s="26">
        <v>79838</v>
      </c>
      <c r="G6" s="26"/>
      <c r="H6" s="26">
        <f>F6+G6</f>
        <v>79838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</row>
    <row r="7" s="19" customFormat="1" ht="22" customHeight="1" spans="1:248">
      <c r="A7" s="25" t="s">
        <v>12</v>
      </c>
      <c r="B7" s="11">
        <v>222120</v>
      </c>
      <c r="C7" s="26"/>
      <c r="D7" s="26">
        <f t="shared" si="0"/>
        <v>222120</v>
      </c>
      <c r="E7" s="25" t="s">
        <v>13</v>
      </c>
      <c r="F7" s="26">
        <v>2198</v>
      </c>
      <c r="G7" s="26"/>
      <c r="H7" s="26">
        <f>F7+G7</f>
        <v>2198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</row>
    <row r="8" s="19" customFormat="1" ht="22" customHeight="1" spans="1:248">
      <c r="A8" s="28" t="s">
        <v>14</v>
      </c>
      <c r="B8" s="11"/>
      <c r="C8" s="26">
        <v>86000</v>
      </c>
      <c r="D8" s="26">
        <f t="shared" si="0"/>
        <v>86000</v>
      </c>
      <c r="E8" s="26" t="s">
        <v>15</v>
      </c>
      <c r="F8" s="26">
        <f>SUM(F9:F27)</f>
        <v>295500</v>
      </c>
      <c r="G8" s="26">
        <f>SUM(G9:G27)</f>
        <v>48000</v>
      </c>
      <c r="H8" s="26">
        <f>F8+G8</f>
        <v>343500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</row>
    <row r="9" s="19" customFormat="1" ht="22" customHeight="1" spans="1:248">
      <c r="A9" s="25"/>
      <c r="B9" s="11"/>
      <c r="C9" s="26"/>
      <c r="D9" s="26"/>
      <c r="E9" s="28" t="s">
        <v>16</v>
      </c>
      <c r="F9" s="29">
        <v>32914</v>
      </c>
      <c r="G9" s="26"/>
      <c r="H9" s="26">
        <f>F9+G9</f>
        <v>32914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</row>
    <row r="10" s="19" customFormat="1" ht="22" customHeight="1" spans="1:248">
      <c r="A10" s="25"/>
      <c r="B10" s="11"/>
      <c r="C10" s="26"/>
      <c r="D10" s="26"/>
      <c r="E10" s="30" t="s">
        <v>17</v>
      </c>
      <c r="F10" s="29">
        <v>17574</v>
      </c>
      <c r="G10" s="26">
        <v>300</v>
      </c>
      <c r="H10" s="26">
        <f t="shared" ref="H10:H32" si="1">F10+G10</f>
        <v>17874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</row>
    <row r="11" s="19" customFormat="1" ht="22" customHeight="1" spans="1:248">
      <c r="A11" s="28"/>
      <c r="B11" s="11"/>
      <c r="C11" s="26"/>
      <c r="D11" s="26"/>
      <c r="E11" s="30" t="s">
        <v>18</v>
      </c>
      <c r="F11" s="29">
        <v>27894</v>
      </c>
      <c r="G11" s="26"/>
      <c r="H11" s="26">
        <f t="shared" si="1"/>
        <v>27894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</row>
    <row r="12" s="19" customFormat="1" ht="22" customHeight="1" spans="1:248">
      <c r="A12" s="25"/>
      <c r="B12" s="11"/>
      <c r="C12" s="26"/>
      <c r="D12" s="26">
        <f t="shared" ref="D9:D31" si="2">B12+C12</f>
        <v>0</v>
      </c>
      <c r="E12" s="30" t="s">
        <v>19</v>
      </c>
      <c r="F12" s="29">
        <v>3998</v>
      </c>
      <c r="G12" s="26"/>
      <c r="H12" s="26">
        <f t="shared" si="1"/>
        <v>3998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</row>
    <row r="13" s="19" customFormat="1" ht="22" customHeight="1" spans="1:248">
      <c r="A13" s="25"/>
      <c r="B13" s="11"/>
      <c r="C13" s="26"/>
      <c r="D13" s="26">
        <f t="shared" si="2"/>
        <v>0</v>
      </c>
      <c r="E13" s="30" t="s">
        <v>20</v>
      </c>
      <c r="F13" s="29">
        <v>12890</v>
      </c>
      <c r="G13" s="26"/>
      <c r="H13" s="26">
        <f t="shared" si="1"/>
        <v>12890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</row>
    <row r="14" s="19" customFormat="1" ht="22" customHeight="1" spans="1:248">
      <c r="A14" s="25"/>
      <c r="B14" s="11"/>
      <c r="C14" s="26"/>
      <c r="D14" s="26">
        <f t="shared" si="2"/>
        <v>0</v>
      </c>
      <c r="E14" s="30" t="s">
        <v>21</v>
      </c>
      <c r="F14" s="29">
        <v>50183</v>
      </c>
      <c r="G14" s="26">
        <v>2000</v>
      </c>
      <c r="H14" s="26">
        <f t="shared" si="1"/>
        <v>52183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</row>
    <row r="15" s="19" customFormat="1" ht="22" customHeight="1" spans="1:248">
      <c r="A15" s="25"/>
      <c r="B15" s="11"/>
      <c r="C15" s="26"/>
      <c r="D15" s="26">
        <f t="shared" si="2"/>
        <v>0</v>
      </c>
      <c r="E15" s="30" t="s">
        <v>22</v>
      </c>
      <c r="F15" s="29">
        <v>38091</v>
      </c>
      <c r="G15" s="26">
        <v>7500</v>
      </c>
      <c r="H15" s="26">
        <f t="shared" si="1"/>
        <v>45591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</row>
    <row r="16" s="19" customFormat="1" ht="22" customHeight="1" spans="1:248">
      <c r="A16" s="25"/>
      <c r="B16" s="11"/>
      <c r="C16" s="26"/>
      <c r="D16" s="26">
        <f t="shared" si="2"/>
        <v>0</v>
      </c>
      <c r="E16" s="30" t="s">
        <v>23</v>
      </c>
      <c r="F16" s="29">
        <v>3689</v>
      </c>
      <c r="G16" s="26"/>
      <c r="H16" s="26">
        <f t="shared" si="1"/>
        <v>3689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</row>
    <row r="17" s="19" customFormat="1" ht="22" customHeight="1" spans="1:248">
      <c r="A17" s="25"/>
      <c r="B17" s="11"/>
      <c r="C17" s="26"/>
      <c r="D17" s="26">
        <f t="shared" si="2"/>
        <v>0</v>
      </c>
      <c r="E17" s="30" t="s">
        <v>24</v>
      </c>
      <c r="F17" s="29">
        <v>14429</v>
      </c>
      <c r="G17" s="26">
        <v>14200</v>
      </c>
      <c r="H17" s="26">
        <f t="shared" si="1"/>
        <v>28629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</row>
    <row r="18" s="19" customFormat="1" ht="22" customHeight="1" spans="1:248">
      <c r="A18" s="25"/>
      <c r="B18" s="11"/>
      <c r="C18" s="26"/>
      <c r="D18" s="26">
        <f t="shared" si="2"/>
        <v>0</v>
      </c>
      <c r="E18" s="30" t="s">
        <v>25</v>
      </c>
      <c r="F18" s="29">
        <v>6885</v>
      </c>
      <c r="G18" s="26"/>
      <c r="H18" s="26">
        <f t="shared" si="1"/>
        <v>6885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</row>
    <row r="19" s="19" customFormat="1" ht="22" customHeight="1" spans="1:248">
      <c r="A19" s="25"/>
      <c r="B19" s="11"/>
      <c r="C19" s="26"/>
      <c r="D19" s="26">
        <f t="shared" si="2"/>
        <v>0</v>
      </c>
      <c r="E19" s="30" t="s">
        <v>26</v>
      </c>
      <c r="F19" s="29">
        <v>23799</v>
      </c>
      <c r="G19" s="26">
        <v>22000</v>
      </c>
      <c r="H19" s="26">
        <f t="shared" si="1"/>
        <v>45799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</row>
    <row r="20" s="19" customFormat="1" ht="22" customHeight="1" spans="1:248">
      <c r="A20" s="25"/>
      <c r="B20" s="11"/>
      <c r="C20" s="26"/>
      <c r="D20" s="26">
        <f t="shared" si="2"/>
        <v>0</v>
      </c>
      <c r="E20" s="30" t="s">
        <v>27</v>
      </c>
      <c r="F20" s="29">
        <v>733</v>
      </c>
      <c r="G20" s="26"/>
      <c r="H20" s="26">
        <f t="shared" si="1"/>
        <v>733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</row>
    <row r="21" s="19" customFormat="1" ht="22" customHeight="1" spans="1:248">
      <c r="A21" s="25"/>
      <c r="B21" s="11"/>
      <c r="C21" s="26"/>
      <c r="D21" s="26">
        <f t="shared" si="2"/>
        <v>0</v>
      </c>
      <c r="E21" s="30" t="s">
        <v>28</v>
      </c>
      <c r="F21" s="29">
        <v>270</v>
      </c>
      <c r="G21" s="26"/>
      <c r="H21" s="26">
        <f t="shared" si="1"/>
        <v>270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</row>
    <row r="22" s="19" customFormat="1" ht="22" customHeight="1" spans="1:248">
      <c r="A22" s="25"/>
      <c r="B22" s="11"/>
      <c r="C22" s="26"/>
      <c r="D22" s="26">
        <f t="shared" si="2"/>
        <v>0</v>
      </c>
      <c r="E22" s="30" t="s">
        <v>29</v>
      </c>
      <c r="F22" s="29">
        <v>1101</v>
      </c>
      <c r="G22" s="26"/>
      <c r="H22" s="26">
        <f t="shared" si="1"/>
        <v>1101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</row>
    <row r="23" s="19" customFormat="1" ht="22" customHeight="1" spans="1:248">
      <c r="A23" s="25"/>
      <c r="B23" s="11"/>
      <c r="C23" s="26"/>
      <c r="D23" s="26">
        <f t="shared" si="2"/>
        <v>0</v>
      </c>
      <c r="E23" s="30" t="s">
        <v>30</v>
      </c>
      <c r="F23" s="29">
        <v>3514</v>
      </c>
      <c r="G23" s="26"/>
      <c r="H23" s="26">
        <f t="shared" si="1"/>
        <v>3514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</row>
    <row r="24" s="19" customFormat="1" ht="22" customHeight="1" spans="1:248">
      <c r="A24" s="31"/>
      <c r="B24" s="11"/>
      <c r="C24" s="26"/>
      <c r="D24" s="26">
        <f t="shared" si="2"/>
        <v>0</v>
      </c>
      <c r="E24" s="30" t="s">
        <v>31</v>
      </c>
      <c r="F24" s="29">
        <v>9161</v>
      </c>
      <c r="G24" s="26"/>
      <c r="H24" s="26">
        <f t="shared" si="1"/>
        <v>9161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</row>
    <row r="25" s="19" customFormat="1" ht="22" customHeight="1" spans="1:248">
      <c r="A25" s="25"/>
      <c r="B25" s="11"/>
      <c r="C25" s="26"/>
      <c r="D25" s="26"/>
      <c r="E25" s="30" t="s">
        <v>32</v>
      </c>
      <c r="F25" s="29">
        <v>1497</v>
      </c>
      <c r="G25" s="26">
        <v>2000</v>
      </c>
      <c r="H25" s="26">
        <f t="shared" si="1"/>
        <v>3497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</row>
    <row r="26" s="19" customFormat="1" ht="22" customHeight="1" spans="1:248">
      <c r="A26" s="25"/>
      <c r="B26" s="11"/>
      <c r="C26" s="26"/>
      <c r="D26" s="26"/>
      <c r="E26" s="30" t="s">
        <v>33</v>
      </c>
      <c r="F26" s="29">
        <v>3000</v>
      </c>
      <c r="G26" s="26"/>
      <c r="H26" s="26">
        <f t="shared" si="1"/>
        <v>3000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</row>
    <row r="27" s="19" customFormat="1" ht="22" customHeight="1" spans="1:248">
      <c r="A27" s="25"/>
      <c r="B27" s="11"/>
      <c r="C27" s="26"/>
      <c r="D27" s="26"/>
      <c r="E27" s="30" t="s">
        <v>34</v>
      </c>
      <c r="F27" s="29">
        <v>43878</v>
      </c>
      <c r="G27" s="26"/>
      <c r="H27" s="26">
        <f t="shared" si="1"/>
        <v>43878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</row>
    <row r="28" s="19" customFormat="1" ht="22" customHeight="1" spans="1:248">
      <c r="A28" s="28"/>
      <c r="B28" s="11"/>
      <c r="C28" s="26"/>
      <c r="D28" s="26"/>
      <c r="E28" s="32" t="s">
        <v>35</v>
      </c>
      <c r="F28" s="26">
        <v>61177</v>
      </c>
      <c r="G28" s="26"/>
      <c r="H28" s="26">
        <f t="shared" si="1"/>
        <v>61177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</row>
    <row r="29" s="19" customFormat="1" ht="22" customHeight="1" spans="1:248">
      <c r="A29" s="32"/>
      <c r="B29" s="26"/>
      <c r="C29" s="26"/>
      <c r="D29" s="26">
        <f t="shared" ref="D29:D31" si="3">B29+C29</f>
        <v>0</v>
      </c>
      <c r="E29" s="32" t="s">
        <v>36</v>
      </c>
      <c r="F29" s="26">
        <v>1496</v>
      </c>
      <c r="G29" s="26"/>
      <c r="H29" s="26">
        <f t="shared" si="1"/>
        <v>1496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</row>
    <row r="30" s="19" customFormat="1" ht="22" customHeight="1" spans="1:248">
      <c r="A30" s="33"/>
      <c r="B30" s="33"/>
      <c r="C30" s="26"/>
      <c r="D30" s="26">
        <f t="shared" si="3"/>
        <v>0</v>
      </c>
      <c r="E30" s="28" t="s">
        <v>37</v>
      </c>
      <c r="F30" s="26"/>
      <c r="G30" s="26">
        <f>38000</f>
        <v>38000</v>
      </c>
      <c r="H30" s="26">
        <f t="shared" si="1"/>
        <v>38000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</row>
    <row r="31" s="20" customFormat="1" ht="22" customHeight="1" spans="1:8">
      <c r="A31" s="23" t="s">
        <v>38</v>
      </c>
      <c r="B31" s="23">
        <v>440209</v>
      </c>
      <c r="C31" s="26">
        <f>SUM(C5:C30)</f>
        <v>86000</v>
      </c>
      <c r="D31" s="26">
        <f t="shared" si="3"/>
        <v>526209</v>
      </c>
      <c r="E31" s="23" t="s">
        <v>39</v>
      </c>
      <c r="F31" s="26">
        <f t="shared" ref="F31:H31" si="4">F5+F28+F29+F30</f>
        <v>440209</v>
      </c>
      <c r="G31" s="26">
        <f t="shared" si="4"/>
        <v>86000</v>
      </c>
      <c r="H31" s="26">
        <f t="shared" si="4"/>
        <v>526209</v>
      </c>
    </row>
    <row r="32" s="19" customFormat="1" ht="20.1" customHeight="1" spans="1:248">
      <c r="A32" s="21"/>
      <c r="B32" s="21">
        <f>B31-F31</f>
        <v>0</v>
      </c>
      <c r="C32" s="21">
        <f>C31-G31</f>
        <v>0</v>
      </c>
      <c r="D32" s="21">
        <f>D31-H31</f>
        <v>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</row>
    <row r="33" s="19" customFormat="1" ht="20.1" customHeight="1" spans="1:248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</row>
    <row r="34" s="19" customFormat="1" ht="20.1" customHeight="1" spans="1:248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</row>
    <row r="35" s="19" customFormat="1" ht="20.1" customHeight="1" spans="1:248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</row>
    <row r="36" s="19" customFormat="1" ht="20.1" customHeight="1" spans="1:248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</row>
    <row r="37" s="19" customFormat="1" ht="15" spans="1:248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</row>
    <row r="38" s="19" customFormat="1" ht="15" spans="1:24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</row>
    <row r="39" s="19" customFormat="1" ht="15" spans="1:248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</row>
    <row r="40" s="19" customFormat="1" ht="15" spans="1:248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</row>
    <row r="41" s="19" customFormat="1" ht="15" spans="1:248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</row>
    <row r="42" s="19" customFormat="1" ht="15" spans="1:248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</row>
    <row r="43" s="19" customFormat="1" ht="15" spans="1:248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</row>
  </sheetData>
  <mergeCells count="3">
    <mergeCell ref="A1:H1"/>
    <mergeCell ref="A3:D3"/>
    <mergeCell ref="E3:H3"/>
  </mergeCells>
  <printOptions horizontalCentered="1"/>
  <pageMargins left="0.751388888888889" right="0.751388888888889" top="0.393055555555556" bottom="0.393055555555556" header="0.511805555555556" footer="0"/>
  <pageSetup paperSize="9" scale="8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Zeros="0" zoomScale="70" zoomScaleNormal="70" workbookViewId="0">
      <selection activeCell="I13" sqref="I13"/>
    </sheetView>
  </sheetViews>
  <sheetFormatPr defaultColWidth="7.39285714285714" defaultRowHeight="15"/>
  <cols>
    <col min="1" max="1" width="30.75" style="5" customWidth="1"/>
    <col min="2" max="2" width="9.75" style="5" customWidth="1"/>
    <col min="3" max="4" width="7.81428571428571" style="5" customWidth="1"/>
    <col min="5" max="5" width="7.64285714285714" style="5" customWidth="1"/>
    <col min="6" max="6" width="27.5357142857143" style="5" customWidth="1"/>
    <col min="7" max="7" width="10.0714285714286" style="5" customWidth="1"/>
    <col min="8" max="8" width="9" style="5" customWidth="1"/>
    <col min="9" max="9" width="7.74285714285714" style="5" customWidth="1"/>
    <col min="10" max="10" width="8.06428571428571" style="5" customWidth="1"/>
    <col min="11" max="36" width="7.71428571428571" style="5"/>
    <col min="37" max="260" width="7.39285714285714" style="5" customWidth="1"/>
    <col min="261" max="16384" width="7.39285714285714" style="5"/>
  </cols>
  <sheetData>
    <row r="1" s="5" customFormat="1" ht="53.25" customHeight="1" spans="1:10">
      <c r="A1" s="6" t="s">
        <v>40</v>
      </c>
      <c r="B1" s="6"/>
      <c r="C1" s="6"/>
      <c r="D1" s="6"/>
      <c r="E1" s="6"/>
      <c r="F1" s="6"/>
      <c r="G1" s="6"/>
      <c r="H1" s="6"/>
      <c r="I1" s="6"/>
      <c r="J1" s="6"/>
    </row>
    <row r="2" s="5" customFormat="1" ht="18.75" customHeight="1" spans="7:10">
      <c r="G2" s="7"/>
      <c r="I2" s="17" t="s">
        <v>1</v>
      </c>
      <c r="J2" s="17"/>
    </row>
    <row r="3" s="5" customFormat="1" ht="26" customHeight="1" spans="1:10">
      <c r="A3" s="8" t="s">
        <v>41</v>
      </c>
      <c r="B3" s="8" t="s">
        <v>5</v>
      </c>
      <c r="C3" s="8" t="s">
        <v>6</v>
      </c>
      <c r="D3" s="8"/>
      <c r="E3" s="8" t="s">
        <v>42</v>
      </c>
      <c r="F3" s="9" t="s">
        <v>43</v>
      </c>
      <c r="G3" s="8" t="s">
        <v>5</v>
      </c>
      <c r="H3" s="8" t="s">
        <v>6</v>
      </c>
      <c r="I3" s="8"/>
      <c r="J3" s="8" t="s">
        <v>42</v>
      </c>
    </row>
    <row r="4" s="5" customFormat="1" ht="36" customHeight="1" spans="1:10">
      <c r="A4" s="8"/>
      <c r="B4" s="8"/>
      <c r="C4" s="8" t="s">
        <v>44</v>
      </c>
      <c r="D4" s="8" t="s">
        <v>45</v>
      </c>
      <c r="E4" s="8"/>
      <c r="F4" s="9"/>
      <c r="G4" s="8"/>
      <c r="H4" s="8" t="s">
        <v>44</v>
      </c>
      <c r="I4" s="8" t="s">
        <v>45</v>
      </c>
      <c r="J4" s="8"/>
    </row>
    <row r="5" s="5" customFormat="1" ht="37.5" customHeight="1" spans="1:10">
      <c r="A5" s="10" t="s">
        <v>46</v>
      </c>
      <c r="B5" s="11">
        <v>5000</v>
      </c>
      <c r="C5" s="11"/>
      <c r="D5" s="11"/>
      <c r="E5" s="11">
        <f t="shared" ref="E5:E13" si="0">B5+C5+D5</f>
        <v>5000</v>
      </c>
      <c r="F5" s="12" t="s">
        <v>47</v>
      </c>
      <c r="G5" s="13">
        <f>SUM(G6:G10)</f>
        <v>41694</v>
      </c>
      <c r="H5" s="13"/>
      <c r="I5" s="13"/>
      <c r="J5" s="13">
        <f t="shared" ref="J5:J13" si="1">G5+H5+I5</f>
        <v>41694</v>
      </c>
    </row>
    <row r="6" s="5" customFormat="1" ht="37.5" customHeight="1" spans="1:10">
      <c r="A6" s="10" t="s">
        <v>10</v>
      </c>
      <c r="B6" s="11">
        <f>SUM(B7:B10)</f>
        <v>2714</v>
      </c>
      <c r="C6" s="11"/>
      <c r="D6" s="11"/>
      <c r="E6" s="11">
        <f t="shared" si="0"/>
        <v>2714</v>
      </c>
      <c r="F6" s="12" t="s">
        <v>48</v>
      </c>
      <c r="G6" s="11">
        <f>55+14</f>
        <v>69</v>
      </c>
      <c r="H6" s="11"/>
      <c r="I6" s="11"/>
      <c r="J6" s="11">
        <f t="shared" si="1"/>
        <v>69</v>
      </c>
    </row>
    <row r="7" s="5" customFormat="1" ht="37.5" customHeight="1" spans="1:10">
      <c r="A7" s="14" t="s">
        <v>49</v>
      </c>
      <c r="B7" s="11">
        <v>55</v>
      </c>
      <c r="C7" s="11"/>
      <c r="D7" s="11"/>
      <c r="E7" s="11">
        <f t="shared" si="0"/>
        <v>55</v>
      </c>
      <c r="F7" s="12" t="s">
        <v>50</v>
      </c>
      <c r="G7" s="11">
        <f>489+415</f>
        <v>904</v>
      </c>
      <c r="H7" s="11"/>
      <c r="I7" s="11"/>
      <c r="J7" s="11">
        <f t="shared" si="1"/>
        <v>904</v>
      </c>
    </row>
    <row r="8" s="5" customFormat="1" ht="37.5" customHeight="1" spans="1:10">
      <c r="A8" s="14" t="s">
        <v>51</v>
      </c>
      <c r="B8" s="11">
        <v>489</v>
      </c>
      <c r="C8" s="11"/>
      <c r="D8" s="11"/>
      <c r="E8" s="11">
        <f t="shared" si="0"/>
        <v>489</v>
      </c>
      <c r="F8" s="12" t="s">
        <v>52</v>
      </c>
      <c r="G8" s="11">
        <f>1000+9000</f>
        <v>10000</v>
      </c>
      <c r="H8" s="11"/>
      <c r="I8" s="11"/>
      <c r="J8" s="11">
        <f t="shared" si="1"/>
        <v>10000</v>
      </c>
    </row>
    <row r="9" s="5" customFormat="1" ht="37.5" customHeight="1" spans="1:10">
      <c r="A9" s="14" t="s">
        <v>53</v>
      </c>
      <c r="B9" s="11">
        <v>2032</v>
      </c>
      <c r="C9" s="11"/>
      <c r="D9" s="11"/>
      <c r="E9" s="11">
        <f t="shared" si="0"/>
        <v>2032</v>
      </c>
      <c r="F9" s="12" t="s">
        <v>54</v>
      </c>
      <c r="G9" s="11">
        <f>2170+5051+19500</f>
        <v>26721</v>
      </c>
      <c r="H9" s="11">
        <f>27000+25000</f>
        <v>52000</v>
      </c>
      <c r="I9" s="11"/>
      <c r="J9" s="11">
        <f t="shared" si="1"/>
        <v>78721</v>
      </c>
    </row>
    <row r="10" s="5" customFormat="1" ht="37.5" customHeight="1" spans="1:10">
      <c r="A10" s="14" t="s">
        <v>55</v>
      </c>
      <c r="B10" s="11">
        <v>138</v>
      </c>
      <c r="C10" s="11"/>
      <c r="D10" s="11"/>
      <c r="E10" s="11">
        <f t="shared" si="0"/>
        <v>138</v>
      </c>
      <c r="F10" s="12" t="s">
        <v>56</v>
      </c>
      <c r="G10" s="11">
        <v>4000</v>
      </c>
      <c r="H10" s="11"/>
      <c r="I10" s="11"/>
      <c r="J10" s="11">
        <f t="shared" si="1"/>
        <v>4000</v>
      </c>
    </row>
    <row r="11" s="5" customFormat="1" ht="37.5" customHeight="1" spans="1:10">
      <c r="A11" s="10" t="s">
        <v>57</v>
      </c>
      <c r="B11" s="11">
        <v>22500</v>
      </c>
      <c r="C11" s="11">
        <f>35000+47000</f>
        <v>82000</v>
      </c>
      <c r="D11" s="11">
        <v>45000</v>
      </c>
      <c r="E11" s="11">
        <f t="shared" si="0"/>
        <v>149500</v>
      </c>
      <c r="F11" s="10" t="s">
        <v>58</v>
      </c>
      <c r="G11" s="11">
        <v>3000</v>
      </c>
      <c r="H11" s="11">
        <f>8000+22000</f>
        <v>30000</v>
      </c>
      <c r="I11" s="11">
        <v>45000</v>
      </c>
      <c r="J11" s="11">
        <f t="shared" si="1"/>
        <v>78000</v>
      </c>
    </row>
    <row r="12" s="5" customFormat="1" ht="37.5" customHeight="1" spans="1:10">
      <c r="A12" s="10" t="s">
        <v>59</v>
      </c>
      <c r="B12" s="11">
        <v>14480</v>
      </c>
      <c r="C12" s="11"/>
      <c r="D12" s="11"/>
      <c r="E12" s="11">
        <f t="shared" si="0"/>
        <v>14480</v>
      </c>
      <c r="F12" s="15"/>
      <c r="G12" s="11"/>
      <c r="H12" s="11"/>
      <c r="I12" s="11"/>
      <c r="J12" s="11">
        <f t="shared" si="1"/>
        <v>0</v>
      </c>
    </row>
    <row r="13" s="5" customFormat="1" ht="37.5" customHeight="1" spans="1:10">
      <c r="A13" s="8" t="s">
        <v>60</v>
      </c>
      <c r="B13" s="11">
        <f>B5+B6+B12+B11</f>
        <v>44694</v>
      </c>
      <c r="C13" s="11">
        <f>C5+C6+C12+C11</f>
        <v>82000</v>
      </c>
      <c r="D13" s="11">
        <f>D5+D6+D12+D11</f>
        <v>45000</v>
      </c>
      <c r="E13" s="11">
        <f t="shared" si="0"/>
        <v>171694</v>
      </c>
      <c r="F13" s="16" t="s">
        <v>61</v>
      </c>
      <c r="G13" s="11">
        <f>G5+G11</f>
        <v>44694</v>
      </c>
      <c r="H13" s="11">
        <f>H11+H9</f>
        <v>82000</v>
      </c>
      <c r="I13" s="11">
        <f>I5+I11</f>
        <v>45000</v>
      </c>
      <c r="J13" s="11">
        <f t="shared" si="1"/>
        <v>171694</v>
      </c>
    </row>
    <row r="14" s="5" customFormat="1" ht="37.5" customHeight="1" spans="2:5">
      <c r="B14" s="5">
        <f>B13-G13</f>
        <v>0</v>
      </c>
      <c r="C14" s="5">
        <f>C13-H13</f>
        <v>0</v>
      </c>
      <c r="D14" s="5">
        <f>D13-I13</f>
        <v>0</v>
      </c>
      <c r="E14" s="5">
        <f>E13-J13</f>
        <v>0</v>
      </c>
    </row>
    <row r="15" s="5" customFormat="1" ht="37.5" customHeight="1"/>
    <row r="16" s="5" customFormat="1" ht="37.5" customHeight="1"/>
    <row r="17" s="5" customFormat="1" ht="37.5" customHeight="1"/>
    <row r="18" s="5" customFormat="1" ht="37.5" customHeight="1"/>
    <row r="19" s="5" customFormat="1" ht="37.5" customHeight="1"/>
    <row r="20" s="5" customFormat="1" ht="37.5" customHeight="1"/>
    <row r="21" s="5" customFormat="1" ht="37.5" customHeight="1"/>
  </sheetData>
  <mergeCells count="10">
    <mergeCell ref="A1:J1"/>
    <mergeCell ref="I2:J2"/>
    <mergeCell ref="C3:D3"/>
    <mergeCell ref="H3:I3"/>
    <mergeCell ref="A3:A4"/>
    <mergeCell ref="B3:B4"/>
    <mergeCell ref="E3:E4"/>
    <mergeCell ref="F3:F4"/>
    <mergeCell ref="G3:G4"/>
    <mergeCell ref="J3:J4"/>
  </mergeCells>
  <printOptions horizontalCentered="1"/>
  <pageMargins left="0.393055555555556" right="0.393055555555556" top="1" bottom="1" header="0.511805555555556" footer="0.511805555555556"/>
  <pageSetup paperSize="9" scale="85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opLeftCell="A16" workbookViewId="0">
      <selection activeCell="A1" sqref="A1:B20"/>
    </sheetView>
  </sheetViews>
  <sheetFormatPr defaultColWidth="9.14285714285714" defaultRowHeight="17.5" outlineLevelCol="2"/>
  <sheetData>
    <row r="1" spans="1:3">
      <c r="A1" s="1" t="s">
        <v>62</v>
      </c>
      <c r="B1" s="2">
        <v>33065</v>
      </c>
      <c r="C1" s="2">
        <v>0</v>
      </c>
    </row>
    <row r="2" spans="1:3">
      <c r="A2" s="1" t="s">
        <v>63</v>
      </c>
      <c r="B2" s="2">
        <v>17574</v>
      </c>
      <c r="C2" s="2">
        <v>3591</v>
      </c>
    </row>
    <row r="3" spans="1:3">
      <c r="A3" s="1" t="s">
        <v>64</v>
      </c>
      <c r="B3" s="2">
        <v>28957</v>
      </c>
      <c r="C3" s="2">
        <v>15762</v>
      </c>
    </row>
    <row r="4" spans="1:3">
      <c r="A4" s="1" t="s">
        <v>65</v>
      </c>
      <c r="B4" s="2">
        <v>3998</v>
      </c>
      <c r="C4" s="2">
        <v>3217</v>
      </c>
    </row>
    <row r="5" spans="1:3">
      <c r="A5" s="1" t="s">
        <v>66</v>
      </c>
      <c r="B5" s="2">
        <v>13050</v>
      </c>
      <c r="C5" s="2">
        <v>5151</v>
      </c>
    </row>
    <row r="6" spans="1:3">
      <c r="A6" s="1" t="s">
        <v>67</v>
      </c>
      <c r="B6" s="2">
        <v>93349</v>
      </c>
      <c r="C6" s="2">
        <v>15166</v>
      </c>
    </row>
    <row r="7" spans="1:3">
      <c r="A7" s="1" t="s">
        <v>68</v>
      </c>
      <c r="B7" s="2">
        <v>51237</v>
      </c>
      <c r="C7" s="2">
        <v>8497</v>
      </c>
    </row>
    <row r="8" spans="1:3">
      <c r="A8" s="3" t="s">
        <v>69</v>
      </c>
      <c r="B8" s="2">
        <v>4941</v>
      </c>
      <c r="C8" s="2">
        <v>4259</v>
      </c>
    </row>
    <row r="9" spans="1:3">
      <c r="A9" s="3" t="s">
        <v>70</v>
      </c>
      <c r="B9" s="2">
        <v>14429</v>
      </c>
      <c r="C9" s="2">
        <v>2123</v>
      </c>
    </row>
    <row r="10" spans="1:3">
      <c r="A10" s="3" t="s">
        <v>71</v>
      </c>
      <c r="B10" s="2">
        <v>11607</v>
      </c>
      <c r="C10" s="2">
        <v>16331</v>
      </c>
    </row>
    <row r="11" spans="1:3">
      <c r="A11" s="3" t="s">
        <v>72</v>
      </c>
      <c r="B11" s="2">
        <v>26476</v>
      </c>
      <c r="C11" s="2">
        <v>18011</v>
      </c>
    </row>
    <row r="12" spans="1:3">
      <c r="A12" s="3" t="s">
        <v>73</v>
      </c>
      <c r="B12" s="2">
        <v>733</v>
      </c>
      <c r="C12" s="2">
        <v>9300</v>
      </c>
    </row>
    <row r="13" spans="1:3">
      <c r="A13" s="3" t="s">
        <v>74</v>
      </c>
      <c r="B13" s="2">
        <v>275</v>
      </c>
      <c r="C13" s="2">
        <v>3746</v>
      </c>
    </row>
    <row r="14" spans="1:3">
      <c r="A14" s="3" t="s">
        <v>75</v>
      </c>
      <c r="B14" s="2">
        <v>1101</v>
      </c>
      <c r="C14" s="2">
        <v>1172</v>
      </c>
    </row>
    <row r="15" spans="1:3">
      <c r="A15" s="3" t="s">
        <v>76</v>
      </c>
      <c r="B15" s="2">
        <v>3516</v>
      </c>
      <c r="C15" s="2">
        <v>4579</v>
      </c>
    </row>
    <row r="16" spans="1:3">
      <c r="A16" s="3" t="s">
        <v>77</v>
      </c>
      <c r="B16" s="2">
        <v>24828</v>
      </c>
      <c r="C16" s="2">
        <v>89</v>
      </c>
    </row>
    <row r="17" spans="1:3">
      <c r="A17" s="3" t="s">
        <v>78</v>
      </c>
      <c r="B17" s="2">
        <v>1497</v>
      </c>
      <c r="C17" s="2">
        <v>362</v>
      </c>
    </row>
    <row r="18" spans="1:3">
      <c r="A18" s="3" t="s">
        <v>79</v>
      </c>
      <c r="B18" s="2">
        <v>3000</v>
      </c>
      <c r="C18" s="4"/>
    </row>
    <row r="19" spans="1:3">
      <c r="A19" s="3" t="s">
        <v>80</v>
      </c>
      <c r="B19" s="2">
        <v>16000</v>
      </c>
      <c r="C19" s="4">
        <v>0</v>
      </c>
    </row>
    <row r="20" spans="1:3">
      <c r="A20" s="3" t="s">
        <v>81</v>
      </c>
      <c r="B20" s="2">
        <v>27903</v>
      </c>
      <c r="C20" s="2">
        <v>26644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一般公共预算</vt:lpstr>
      <vt:lpstr>基金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2020-08-13T18:43:00Z</dcterms:created>
  <dcterms:modified xsi:type="dcterms:W3CDTF">2020-09-08T10:24:48Z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